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H:\BUDGET\17-18 BUDGET\"/>
    </mc:Choice>
  </mc:AlternateContent>
  <xr:revisionPtr revIDLastSave="0" documentId="13_ncr:1_{85791C25-1458-4551-8C42-885CC7CCC1ED}" xr6:coauthVersionLast="36" xr6:coauthVersionMax="36" xr10:uidLastSave="{00000000-0000-0000-0000-000000000000}"/>
  <bookViews>
    <workbookView xWindow="0" yWindow="0" windowWidth="12570" windowHeight="8880" xr2:uid="{00000000-000D-0000-FFFF-FFFF00000000}"/>
  </bookViews>
  <sheets>
    <sheet name="Official Budget" sheetId="3" r:id="rId1"/>
    <sheet name="Official Budget (2)" sheetId="4" r:id="rId2"/>
  </sheets>
  <definedNames>
    <definedName name="_xlnm.Print_Area" localSheetId="0">'Official Budget'!$B$2:$L$48</definedName>
    <definedName name="_xlnm.Print_Area" localSheetId="1">'Official Budget (2)'!$B$2:$F$51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3" l="1"/>
  <c r="L14" i="3" l="1"/>
  <c r="L44" i="3" l="1"/>
  <c r="L43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18" i="3"/>
  <c r="L13" i="3"/>
  <c r="L12" i="3"/>
  <c r="L11" i="3"/>
  <c r="L45" i="3" l="1"/>
  <c r="L15" i="3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J45" i="3" l="1"/>
  <c r="H45" i="3"/>
  <c r="F45" i="3" l="1"/>
  <c r="J37" i="3" l="1"/>
  <c r="H37" i="3"/>
  <c r="F37" i="3"/>
  <c r="H15" i="3" l="1"/>
  <c r="J15" i="3"/>
  <c r="J40" i="3" s="1"/>
  <c r="J47" i="3" s="1"/>
  <c r="L37" i="3" l="1"/>
  <c r="H40" i="3"/>
  <c r="H47" i="3" s="1"/>
  <c r="F15" i="3"/>
  <c r="L47" i="3" l="1"/>
  <c r="F40" i="3"/>
  <c r="F47" i="3" s="1"/>
</calcChain>
</file>

<file path=xl/sharedStrings.xml><?xml version="1.0" encoding="utf-8"?>
<sst xmlns="http://schemas.openxmlformats.org/spreadsheetml/2006/main" count="150" uniqueCount="72">
  <si>
    <t>-</t>
  </si>
  <si>
    <t>FUND</t>
  </si>
  <si>
    <t>Community Services</t>
  </si>
  <si>
    <t>Data Processing Services</t>
  </si>
  <si>
    <t>Security and Monitoring Services</t>
  </si>
  <si>
    <t>Plant Maintenance and Operation</t>
  </si>
  <si>
    <t>General Administration</t>
  </si>
  <si>
    <t>Cocurricular / Extracurricular Activities</t>
  </si>
  <si>
    <t>Food Services</t>
  </si>
  <si>
    <t>Student (Pupil) Transportation</t>
  </si>
  <si>
    <t>Health Services</t>
  </si>
  <si>
    <t>Social Services</t>
  </si>
  <si>
    <t>Guidance and Counseling</t>
  </si>
  <si>
    <t>Campus Administration</t>
  </si>
  <si>
    <t>Instructional Administration</t>
  </si>
  <si>
    <t>Staff Development</t>
  </si>
  <si>
    <t>Instructional Resources and Media Services</t>
  </si>
  <si>
    <t>Instructional Services</t>
  </si>
  <si>
    <t>Federal Revenue</t>
  </si>
  <si>
    <t>State Revenue</t>
  </si>
  <si>
    <t>Other Local Revenue</t>
  </si>
  <si>
    <t>Ad Valorem Taxes</t>
  </si>
  <si>
    <t>MIDLAND INDEPENDENT SCHOOL DISTRICT</t>
  </si>
  <si>
    <t>2018-2019</t>
  </si>
  <si>
    <t>Shared Service Arrangements</t>
  </si>
  <si>
    <t>Other Intergovernmental Charges</t>
  </si>
  <si>
    <t>Contracted Instructional Services</t>
  </si>
  <si>
    <t>Debt Service - Bond Principal</t>
  </si>
  <si>
    <t>Debt Service - Interest on Bonds</t>
  </si>
  <si>
    <t>Total Expenditures</t>
  </si>
  <si>
    <t>Total Revenues</t>
  </si>
  <si>
    <t>REVENUES</t>
  </si>
  <si>
    <t>EXPENDITURES</t>
  </si>
  <si>
    <t>GENERAL</t>
  </si>
  <si>
    <t>FOOD SERVICE</t>
  </si>
  <si>
    <t>DEBT SERVICE</t>
  </si>
  <si>
    <t>TOTAL</t>
  </si>
  <si>
    <t>OTHER FINANCING SOURCES (USES)</t>
  </si>
  <si>
    <t>Other Sources</t>
  </si>
  <si>
    <t>Net Other Financing Sources (Uses)</t>
  </si>
  <si>
    <t>Net Change in Fund Balances</t>
  </si>
  <si>
    <t>Excess (Deficiency) of Revenues</t>
  </si>
  <si>
    <t xml:space="preserve"> Over (Under) Expenditures</t>
  </si>
  <si>
    <t>Debt Service - Issuance Costs/Fees</t>
  </si>
  <si>
    <t>100-199</t>
  </si>
  <si>
    <t>Other Uses (Purchase of Land)</t>
  </si>
  <si>
    <t>OFFICIAL BUDGET</t>
  </si>
  <si>
    <t>BUDGET</t>
  </si>
  <si>
    <t>11-Instructional Services</t>
  </si>
  <si>
    <t>12-Instructional Resources and Media Services</t>
  </si>
  <si>
    <t>13-Staff Development</t>
  </si>
  <si>
    <t>21-Instructional Administration</t>
  </si>
  <si>
    <t>23-Campus Administration</t>
  </si>
  <si>
    <t>31-Guidance and Counseling</t>
  </si>
  <si>
    <t>32-Social Services</t>
  </si>
  <si>
    <t>33-Health Services</t>
  </si>
  <si>
    <t>34-Student (Pupil) Transportation</t>
  </si>
  <si>
    <t>35-Food Services</t>
  </si>
  <si>
    <t>36-Cocurricular / Extracurricular Activities</t>
  </si>
  <si>
    <t>41-General Administration</t>
  </si>
  <si>
    <t>51-Plant Maintenance and Operation</t>
  </si>
  <si>
    <t>52-Security and Monitoring Services</t>
  </si>
  <si>
    <t>53-Data Processing Services</t>
  </si>
  <si>
    <t>61-Community Services</t>
  </si>
  <si>
    <t>71-Debt Service - Bond Principal</t>
  </si>
  <si>
    <t>72-Debt Service - Interest on Bonds</t>
  </si>
  <si>
    <t>73-Debt Service - Issuance Costs/Fees</t>
  </si>
  <si>
    <t>91-Contracted Instructional Services</t>
  </si>
  <si>
    <t>93-Shared Service Arrangements</t>
  </si>
  <si>
    <t>99-Other Intergovernmental Charges</t>
  </si>
  <si>
    <t>APPROVED BUDGET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</si>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</sst>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ont="1" applyAlignment="1"/>
    <xf numFmtId="0" fontId="2" fillId="0" borderId="0" xfId="1" applyFont="1"/>
    <xf numFmtId="0" fontId="3" fillId="0" borderId="0" xfId="1" applyFont="1" applyAlignment="1"/>
    <xf numFmtId="0" fontId="2" fillId="0" borderId="0" xfId="1"/>
    <xf numFmtId="0" fontId="2" fillId="0" borderId="0" xfId="1" applyFont="1" applyAlignment="1">
      <alignment horizontal="center"/>
    </xf>
    <xf numFmtId="0" fontId="2" fillId="0" borderId="1" xfId="1" applyFont="1" applyBorder="1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3" fillId="0" borderId="0" xfId="1" quotePrefix="1" applyFont="1" applyAlignment="1">
      <alignment horizontal="centerContinuous"/>
    </xf>
    <xf numFmtId="164" fontId="2" fillId="0" borderId="0" xfId="2" applyNumberFormat="1" applyFont="1"/>
    <xf numFmtId="164" fontId="2" fillId="0" borderId="0" xfId="2" applyNumberFormat="1" applyFont="1" applyFill="1" applyBorder="1" applyAlignment="1"/>
    <xf numFmtId="164" fontId="2" fillId="0" borderId="2" xfId="2" applyNumberFormat="1" applyFont="1" applyBorder="1" applyAlignment="1"/>
    <xf numFmtId="41" fontId="2" fillId="0" borderId="0" xfId="2" applyNumberFormat="1" applyFont="1"/>
    <xf numFmtId="41" fontId="2" fillId="0" borderId="1" xfId="2" applyNumberFormat="1" applyFont="1" applyBorder="1"/>
    <xf numFmtId="41" fontId="2" fillId="0" borderId="0" xfId="2" applyNumberFormat="1" applyFont="1" applyBorder="1"/>
    <xf numFmtId="0" fontId="2" fillId="0" borderId="0" xfId="1" applyFont="1" applyBorder="1" applyAlignment="1">
      <alignment horizontal="centerContinuous"/>
    </xf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164" fontId="2" fillId="0" borderId="0" xfId="2" applyNumberFormat="1" applyFont="1" applyBorder="1" applyAlignment="1"/>
    <xf numFmtId="0" fontId="3" fillId="0" borderId="0" xfId="1" applyFont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41" fontId="2" fillId="0" borderId="0" xfId="2" applyNumberFormat="1" applyFont="1" applyAlignment="1"/>
    <xf numFmtId="41" fontId="2" fillId="0" borderId="0" xfId="2" applyNumberFormat="1" applyFont="1" applyBorder="1" applyAlignment="1"/>
    <xf numFmtId="0" fontId="3" fillId="0" borderId="0" xfId="1" applyFont="1" applyBorder="1" applyAlignment="1">
      <alignment horizontal="center"/>
    </xf>
    <xf numFmtId="41" fontId="3" fillId="0" borderId="0" xfId="2" applyNumberFormat="1" applyFont="1" applyAlignment="1">
      <alignment horizontal="center"/>
    </xf>
    <xf numFmtId="9" fontId="2" fillId="0" borderId="0" xfId="3" applyFont="1" applyAlignment="1">
      <alignment horizontal="center"/>
    </xf>
    <xf numFmtId="0" fontId="2" fillId="0" borderId="0" xfId="1" applyFont="1" applyFill="1" applyAlignment="1"/>
    <xf numFmtId="0" fontId="2" fillId="0" borderId="0" xfId="1" applyFont="1" applyFill="1"/>
    <xf numFmtId="164" fontId="2" fillId="0" borderId="0" xfId="2" applyNumberFormat="1" applyFont="1" applyFill="1"/>
    <xf numFmtId="164" fontId="2" fillId="0" borderId="0" xfId="2" applyNumberFormat="1" applyFont="1" applyFill="1" applyBorder="1"/>
    <xf numFmtId="41" fontId="2" fillId="0" borderId="0" xfId="2" applyNumberFormat="1" applyFont="1" applyFill="1"/>
    <xf numFmtId="41" fontId="2" fillId="0" borderId="0" xfId="2" applyNumberFormat="1" applyFont="1" applyFill="1" applyBorder="1"/>
    <xf numFmtId="0" fontId="3" fillId="0" borderId="0" xfId="1" applyFont="1" applyFill="1" applyAlignment="1"/>
    <xf numFmtId="41" fontId="2" fillId="0" borderId="1" xfId="2" applyNumberFormat="1" applyFont="1" applyFill="1" applyBorder="1"/>
    <xf numFmtId="0" fontId="2" fillId="0" borderId="0" xfId="1" applyFont="1" applyFill="1" applyAlignment="1">
      <alignment horizontal="center"/>
    </xf>
    <xf numFmtId="0" fontId="2" fillId="0" borderId="0" xfId="1" applyFill="1"/>
    <xf numFmtId="41" fontId="2" fillId="0" borderId="0" xfId="1" applyNumberFormat="1" applyFont="1" applyAlignment="1"/>
    <xf numFmtId="0" fontId="2" fillId="0" borderId="0" xfId="1" applyFont="1" applyFill="1" applyBorder="1" applyAlignment="1"/>
    <xf numFmtId="9" fontId="2" fillId="0" borderId="0" xfId="3" applyFont="1" applyFill="1" applyBorder="1" applyAlignment="1">
      <alignment horizontal="center"/>
    </xf>
  </cellXfs>
  <cellStyles count="4">
    <cellStyle name="Currency" xfId="2" builtinId="4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'Official Budget (2)'!$F$17</c:f>
              <c:strCache>
                <c:ptCount val="1"/>
                <c:pt idx="0">
                  <c:v> BUDGET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B0-48A7-839B-3F8E3DEE8A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B0-48A7-839B-3F8E3DEE8A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B0-48A7-839B-3F8E3DEE8A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3B0-48A7-839B-3F8E3DEE8AB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B0-48A7-839B-3F8E3DEE8AB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B0-48A7-839B-3F8E3DEE8AB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B0-48A7-839B-3F8E3DEE8AB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B0-48A7-839B-3F8E3DEE8AB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B0-48A7-839B-3F8E3DEE8AB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3B0-48A7-839B-3F8E3DEE8AB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3B0-48A7-839B-3F8E3DEE8AB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3B0-48A7-839B-3F8E3DEE8AB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3B0-48A7-839B-3F8E3DEE8AB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3B0-48A7-839B-3F8E3DEE8AB5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3B0-48A7-839B-3F8E3DEE8AB5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93B0-48A7-839B-3F8E3DEE8AB5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93B0-48A7-839B-3F8E3DEE8AB5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93B0-48A7-839B-3F8E3DEE8AB5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93B0-48A7-839B-3F8E3DEE8AB5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93B0-48A7-839B-3F8E3DEE8AB5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93B0-48A7-839B-3F8E3DEE8AB5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93B0-48A7-839B-3F8E3DEE8A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'Official Budget (2)'!$F$18:$F$39</c:f>
              <c:numCache>
                <c:formatCode>_(* #,##0_);_(* \(#,##0\);_(* "-"_);_(@_)</c:formatCode>
                <c:ptCount val="22"/>
                <c:pt idx="0">
                  <c:v>118235729</c:v>
                </c:pt>
                <c:pt idx="1">
                  <c:v>2084203</c:v>
                </c:pt>
                <c:pt idx="2">
                  <c:v>3218886</c:v>
                </c:pt>
                <c:pt idx="3">
                  <c:v>3148922</c:v>
                </c:pt>
                <c:pt idx="4">
                  <c:v>12359160</c:v>
                </c:pt>
                <c:pt idx="5">
                  <c:v>6848861</c:v>
                </c:pt>
                <c:pt idx="6">
                  <c:v>150174</c:v>
                </c:pt>
                <c:pt idx="7">
                  <c:v>2184281</c:v>
                </c:pt>
                <c:pt idx="8">
                  <c:v>6355996</c:v>
                </c:pt>
                <c:pt idx="9">
                  <c:v>12826400</c:v>
                </c:pt>
                <c:pt idx="10">
                  <c:v>5210667</c:v>
                </c:pt>
                <c:pt idx="11">
                  <c:v>4896735</c:v>
                </c:pt>
                <c:pt idx="12">
                  <c:v>22135615</c:v>
                </c:pt>
                <c:pt idx="13">
                  <c:v>1608555</c:v>
                </c:pt>
                <c:pt idx="14">
                  <c:v>3347400</c:v>
                </c:pt>
                <c:pt idx="15">
                  <c:v>500358</c:v>
                </c:pt>
                <c:pt idx="16">
                  <c:v>7510000</c:v>
                </c:pt>
                <c:pt idx="17">
                  <c:v>9169600</c:v>
                </c:pt>
                <c:pt idx="18">
                  <c:v>5000</c:v>
                </c:pt>
                <c:pt idx="19">
                  <c:v>57512086</c:v>
                </c:pt>
                <c:pt idx="20">
                  <c:v>160000</c:v>
                </c:pt>
                <c:pt idx="21">
                  <c:v>1992164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'Official Budget (2)'!#REF!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E98-42E4-856A-0ABEF521CD4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637189</xdr:colOff>
      <xdr:row>8</xdr:row>
      <xdr:rowOff>183056</xdr:rowOff>
    </xdr:from>
    <xdr:to>
      <xdr:col>17</xdr:col>
      <xdr:colOff>667845</xdr:colOff>
      <xdr:row>37</xdr:row>
      <xdr:rowOff>164225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48"/>
  <sheetViews>
    <sheetView showGridLines="0" tabSelected="1" topLeftCell="A13" zoomScale="87" zoomScaleNormal="87" zoomScaleSheetLayoutView="100" workbookViewId="0">
      <selection activeCell="P39" sqref="P39"/>
    </sheetView>
  </sheetViews>
  <sheetFormatPr defaultColWidth="11.42578125" defaultRowHeight="15" x14ac:dyDescent="0.2"/>
  <cols>
    <col min="1" max="1" width="11.42578125" style="1"/>
    <col min="2" max="2" width="4.7109375" style="1" customWidth="1"/>
    <col min="3" max="3" width="2.7109375" style="1" customWidth="1"/>
    <col min="4" max="4" width="42" style="1" customWidth="1"/>
    <col min="5" max="5" width="2.7109375" style="1" customWidth="1"/>
    <col min="6" max="6" width="19.7109375" style="1" customWidth="1"/>
    <col min="7" max="7" width="2.7109375" style="17" customWidth="1"/>
    <col min="8" max="8" width="19.7109375" style="1" customWidth="1"/>
    <col min="9" max="9" width="2.7109375" style="17" customWidth="1"/>
    <col min="10" max="10" width="19.7109375" style="1" customWidth="1"/>
    <col min="11" max="11" width="2.7109375" style="17" customWidth="1"/>
    <col min="12" max="12" width="19.7109375" style="1" customWidth="1"/>
    <col min="13" max="13" width="11.42578125" style="1"/>
    <col min="14" max="14" width="15.7109375" style="1" bestFit="1" customWidth="1"/>
    <col min="15" max="15" width="16" style="1" bestFit="1" customWidth="1"/>
    <col min="16" max="16384" width="11.42578125" style="1"/>
  </cols>
  <sheetData>
    <row r="2" spans="2:13" ht="15.75" x14ac:dyDescent="0.25">
      <c r="B2" s="9" t="s">
        <v>22</v>
      </c>
      <c r="C2" s="7"/>
      <c r="D2" s="7"/>
      <c r="E2" s="7"/>
      <c r="F2" s="7"/>
      <c r="G2" s="16"/>
      <c r="H2" s="7"/>
      <c r="I2" s="16"/>
      <c r="J2" s="7"/>
      <c r="K2" s="16"/>
      <c r="L2" s="8"/>
    </row>
    <row r="3" spans="2:13" ht="15.75" x14ac:dyDescent="0.25">
      <c r="B3" s="8" t="s">
        <v>70</v>
      </c>
      <c r="C3" s="7"/>
      <c r="D3" s="7"/>
      <c r="E3" s="7"/>
      <c r="F3" s="7"/>
      <c r="G3" s="16"/>
      <c r="H3" s="7"/>
      <c r="I3" s="16"/>
      <c r="J3" s="7"/>
      <c r="K3" s="16"/>
      <c r="L3" s="7"/>
    </row>
    <row r="4" spans="2:13" ht="15.75" x14ac:dyDescent="0.25">
      <c r="B4" s="8" t="s">
        <v>71</v>
      </c>
      <c r="C4" s="7"/>
      <c r="D4" s="7"/>
      <c r="E4" s="7"/>
      <c r="F4" s="7"/>
      <c r="G4" s="16"/>
      <c r="H4" s="7"/>
      <c r="I4" s="16"/>
      <c r="J4" s="7"/>
      <c r="K4" s="16"/>
      <c r="L4" s="7"/>
    </row>
    <row r="5" spans="2:13" x14ac:dyDescent="0.2">
      <c r="B5" s="2"/>
    </row>
    <row r="6" spans="2:13" x14ac:dyDescent="0.2">
      <c r="B6" s="2"/>
    </row>
    <row r="7" spans="2:13" ht="15.75" x14ac:dyDescent="0.25">
      <c r="B7" s="2"/>
      <c r="F7" s="21" t="s">
        <v>44</v>
      </c>
      <c r="G7" s="26"/>
      <c r="H7" s="21">
        <v>240</v>
      </c>
      <c r="I7" s="26"/>
      <c r="J7" s="21">
        <v>599</v>
      </c>
    </row>
    <row r="8" spans="2:13" ht="15.75" x14ac:dyDescent="0.25">
      <c r="B8" s="2"/>
      <c r="F8" s="21" t="s">
        <v>33</v>
      </c>
      <c r="G8" s="18"/>
      <c r="H8" s="21" t="s">
        <v>34</v>
      </c>
      <c r="I8" s="18"/>
      <c r="J8" s="21" t="s">
        <v>35</v>
      </c>
      <c r="K8" s="18"/>
    </row>
    <row r="9" spans="2:13" ht="15.75" x14ac:dyDescent="0.25">
      <c r="B9" s="2"/>
      <c r="F9" s="21" t="s">
        <v>1</v>
      </c>
      <c r="G9" s="18"/>
      <c r="H9" s="21" t="s">
        <v>1</v>
      </c>
      <c r="I9" s="18"/>
      <c r="J9" s="21" t="s">
        <v>1</v>
      </c>
      <c r="K9" s="18"/>
      <c r="L9" s="21" t="s">
        <v>36</v>
      </c>
    </row>
    <row r="10" spans="2:13" ht="15.75" x14ac:dyDescent="0.25">
      <c r="B10" s="3" t="s">
        <v>31</v>
      </c>
      <c r="F10" s="6"/>
      <c r="G10" s="19"/>
      <c r="H10" s="6"/>
      <c r="I10" s="19"/>
      <c r="J10" s="6"/>
      <c r="K10" s="19"/>
      <c r="L10" s="6"/>
    </row>
    <row r="11" spans="2:13" x14ac:dyDescent="0.2">
      <c r="B11" s="30" t="s">
        <v>21</v>
      </c>
      <c r="C11" s="29"/>
      <c r="D11" s="29"/>
      <c r="E11" s="29"/>
      <c r="F11" s="31">
        <v>217097150</v>
      </c>
      <c r="G11" s="32"/>
      <c r="H11" s="31">
        <v>0</v>
      </c>
      <c r="I11" s="32"/>
      <c r="J11" s="11">
        <v>18260402</v>
      </c>
      <c r="K11" s="11"/>
      <c r="L11" s="31">
        <f>SUM(F11:J11)</f>
        <v>235357552</v>
      </c>
      <c r="M11" s="29"/>
    </row>
    <row r="12" spans="2:13" x14ac:dyDescent="0.2">
      <c r="B12" s="30" t="s">
        <v>20</v>
      </c>
      <c r="C12" s="29"/>
      <c r="D12" s="29"/>
      <c r="E12" s="29"/>
      <c r="F12" s="33">
        <v>2561778</v>
      </c>
      <c r="G12" s="34"/>
      <c r="H12" s="33">
        <v>3793000</v>
      </c>
      <c r="I12" s="34"/>
      <c r="J12" s="33"/>
      <c r="K12" s="34"/>
      <c r="L12" s="33">
        <f>SUM(F12:J12)</f>
        <v>6354778</v>
      </c>
      <c r="M12" s="29"/>
    </row>
    <row r="13" spans="2:13" x14ac:dyDescent="0.2">
      <c r="B13" s="30" t="s">
        <v>19</v>
      </c>
      <c r="C13" s="29"/>
      <c r="D13" s="29"/>
      <c r="E13" s="29"/>
      <c r="F13" s="33">
        <v>10880254</v>
      </c>
      <c r="G13" s="34"/>
      <c r="H13" s="33">
        <v>59400</v>
      </c>
      <c r="I13" s="34"/>
      <c r="J13" s="33">
        <v>232000</v>
      </c>
      <c r="K13" s="34"/>
      <c r="L13" s="33">
        <f>SUM(F13:J13)</f>
        <v>11171654</v>
      </c>
      <c r="M13" s="40"/>
    </row>
    <row r="14" spans="2:13" x14ac:dyDescent="0.2">
      <c r="B14" s="30" t="s">
        <v>18</v>
      </c>
      <c r="C14" s="29"/>
      <c r="D14" s="29"/>
      <c r="E14" s="29"/>
      <c r="F14" s="33">
        <v>2350000</v>
      </c>
      <c r="G14" s="34"/>
      <c r="H14" s="33">
        <v>9388300</v>
      </c>
      <c r="I14" s="34"/>
      <c r="J14" s="33"/>
      <c r="K14" s="34"/>
      <c r="L14" s="33">
        <f>SUM(F14:J14)</f>
        <v>11738300</v>
      </c>
      <c r="M14" s="40"/>
    </row>
    <row r="15" spans="2:13" ht="15.75" x14ac:dyDescent="0.25">
      <c r="B15" s="30"/>
      <c r="C15" s="35" t="s">
        <v>30</v>
      </c>
      <c r="D15" s="29"/>
      <c r="E15" s="29"/>
      <c r="F15" s="36">
        <f>SUM(F11:F14)</f>
        <v>232889182</v>
      </c>
      <c r="G15" s="34"/>
      <c r="H15" s="36">
        <f>SUM(H11:H14)</f>
        <v>13240700</v>
      </c>
      <c r="I15" s="34"/>
      <c r="J15" s="36">
        <f>SUM(J11:J14)</f>
        <v>18492402</v>
      </c>
      <c r="K15" s="34"/>
      <c r="L15" s="36">
        <f>SUM(L11:L14)</f>
        <v>264622284</v>
      </c>
      <c r="M15" s="40"/>
    </row>
    <row r="16" spans="2:13" x14ac:dyDescent="0.2">
      <c r="B16" s="30"/>
      <c r="C16" s="29"/>
      <c r="D16" s="29"/>
      <c r="E16" s="29"/>
      <c r="F16" s="34"/>
      <c r="G16" s="34"/>
      <c r="H16" s="34"/>
      <c r="I16" s="34"/>
      <c r="J16" s="34"/>
      <c r="K16" s="34"/>
      <c r="L16" s="34"/>
      <c r="M16" s="17"/>
    </row>
    <row r="17" spans="2:16" ht="15.75" x14ac:dyDescent="0.25">
      <c r="B17" s="35" t="s">
        <v>32</v>
      </c>
      <c r="C17" s="29"/>
      <c r="D17" s="29"/>
      <c r="E17" s="29"/>
      <c r="F17" s="33"/>
      <c r="G17" s="34"/>
      <c r="H17" s="33"/>
      <c r="I17" s="34"/>
      <c r="J17" s="33"/>
      <c r="K17" s="34"/>
      <c r="L17" s="33"/>
      <c r="M17" s="40"/>
    </row>
    <row r="18" spans="2:16" x14ac:dyDescent="0.2">
      <c r="B18" s="30">
        <v>11</v>
      </c>
      <c r="C18" s="37" t="s">
        <v>0</v>
      </c>
      <c r="D18" s="29" t="s">
        <v>17</v>
      </c>
      <c r="E18" s="29"/>
      <c r="F18" s="33">
        <v>112265219</v>
      </c>
      <c r="G18" s="34"/>
      <c r="H18" s="33">
        <v>0</v>
      </c>
      <c r="I18" s="34"/>
      <c r="J18" s="33">
        <v>0</v>
      </c>
      <c r="K18" s="34"/>
      <c r="L18" s="33">
        <f t="shared" ref="L18:L36" si="0">SUM(F18:J18)</f>
        <v>112265219</v>
      </c>
      <c r="M18" s="41"/>
      <c r="P18" s="39"/>
    </row>
    <row r="19" spans="2:16" x14ac:dyDescent="0.2">
      <c r="B19" s="30">
        <v>12</v>
      </c>
      <c r="C19" s="37" t="s">
        <v>0</v>
      </c>
      <c r="D19" s="29" t="s">
        <v>16</v>
      </c>
      <c r="E19" s="29"/>
      <c r="F19" s="33">
        <v>2112930</v>
      </c>
      <c r="G19" s="34"/>
      <c r="H19" s="33">
        <v>0</v>
      </c>
      <c r="I19" s="34"/>
      <c r="J19" s="33">
        <v>0</v>
      </c>
      <c r="K19" s="34"/>
      <c r="L19" s="33">
        <f t="shared" si="0"/>
        <v>2112930</v>
      </c>
      <c r="M19" s="41"/>
      <c r="P19" s="39"/>
    </row>
    <row r="20" spans="2:16" x14ac:dyDescent="0.2">
      <c r="B20" s="30">
        <v>13</v>
      </c>
      <c r="C20" s="37" t="s">
        <v>0</v>
      </c>
      <c r="D20" s="29" t="s">
        <v>15</v>
      </c>
      <c r="E20" s="29"/>
      <c r="F20" s="33">
        <v>3623503</v>
      </c>
      <c r="G20" s="34"/>
      <c r="H20" s="33">
        <v>0</v>
      </c>
      <c r="I20" s="34"/>
      <c r="J20" s="33">
        <v>0</v>
      </c>
      <c r="K20" s="34"/>
      <c r="L20" s="33">
        <f t="shared" si="0"/>
        <v>3623503</v>
      </c>
      <c r="M20" s="41"/>
      <c r="P20" s="39"/>
    </row>
    <row r="21" spans="2:16" x14ac:dyDescent="0.2">
      <c r="B21" s="30">
        <v>21</v>
      </c>
      <c r="C21" s="37" t="s">
        <v>0</v>
      </c>
      <c r="D21" s="29" t="s">
        <v>14</v>
      </c>
      <c r="E21" s="29"/>
      <c r="F21" s="33">
        <v>3337556</v>
      </c>
      <c r="G21" s="34"/>
      <c r="H21" s="33">
        <v>0</v>
      </c>
      <c r="I21" s="34"/>
      <c r="J21" s="33">
        <v>0</v>
      </c>
      <c r="K21" s="34"/>
      <c r="L21" s="33">
        <f t="shared" si="0"/>
        <v>3337556</v>
      </c>
      <c r="M21" s="41"/>
      <c r="P21" s="39"/>
    </row>
    <row r="22" spans="2:16" x14ac:dyDescent="0.2">
      <c r="B22" s="30">
        <v>23</v>
      </c>
      <c r="C22" s="37" t="s">
        <v>0</v>
      </c>
      <c r="D22" s="29" t="s">
        <v>13</v>
      </c>
      <c r="E22" s="29"/>
      <c r="F22" s="33">
        <v>11566447</v>
      </c>
      <c r="G22" s="34"/>
      <c r="H22" s="33">
        <v>0</v>
      </c>
      <c r="I22" s="34"/>
      <c r="J22" s="33">
        <v>0</v>
      </c>
      <c r="K22" s="34"/>
      <c r="L22" s="33">
        <f t="shared" si="0"/>
        <v>11566447</v>
      </c>
      <c r="M22" s="41"/>
      <c r="P22" s="39"/>
    </row>
    <row r="23" spans="2:16" x14ac:dyDescent="0.2">
      <c r="B23" s="30">
        <v>31</v>
      </c>
      <c r="C23" s="37" t="s">
        <v>0</v>
      </c>
      <c r="D23" s="29" t="s">
        <v>12</v>
      </c>
      <c r="E23" s="29"/>
      <c r="F23" s="33">
        <v>6180014</v>
      </c>
      <c r="G23" s="34"/>
      <c r="H23" s="33">
        <v>0</v>
      </c>
      <c r="I23" s="34"/>
      <c r="J23" s="33">
        <v>0</v>
      </c>
      <c r="K23" s="34"/>
      <c r="L23" s="33">
        <f t="shared" si="0"/>
        <v>6180014</v>
      </c>
      <c r="M23" s="41"/>
      <c r="P23" s="39"/>
    </row>
    <row r="24" spans="2:16" x14ac:dyDescent="0.2">
      <c r="B24" s="30">
        <v>32</v>
      </c>
      <c r="C24" s="37" t="s">
        <v>0</v>
      </c>
      <c r="D24" s="29" t="s">
        <v>11</v>
      </c>
      <c r="E24" s="29"/>
      <c r="F24" s="33">
        <v>278500</v>
      </c>
      <c r="G24" s="34"/>
      <c r="H24" s="33">
        <v>0</v>
      </c>
      <c r="I24" s="34"/>
      <c r="J24" s="33">
        <v>0</v>
      </c>
      <c r="K24" s="34"/>
      <c r="L24" s="33">
        <f t="shared" si="0"/>
        <v>278500</v>
      </c>
      <c r="M24" s="41"/>
      <c r="P24" s="39"/>
    </row>
    <row r="25" spans="2:16" x14ac:dyDescent="0.2">
      <c r="B25" s="30">
        <v>33</v>
      </c>
      <c r="C25" s="37" t="s">
        <v>0</v>
      </c>
      <c r="D25" s="29" t="s">
        <v>10</v>
      </c>
      <c r="E25" s="29"/>
      <c r="F25" s="33">
        <v>2095225</v>
      </c>
      <c r="G25" s="34"/>
      <c r="H25" s="33">
        <v>0</v>
      </c>
      <c r="I25" s="34"/>
      <c r="J25" s="33">
        <v>0</v>
      </c>
      <c r="K25" s="34"/>
      <c r="L25" s="33">
        <f t="shared" si="0"/>
        <v>2095225</v>
      </c>
      <c r="M25" s="41"/>
      <c r="P25" s="39"/>
    </row>
    <row r="26" spans="2:16" x14ac:dyDescent="0.2">
      <c r="B26" s="30">
        <v>34</v>
      </c>
      <c r="C26" s="37" t="s">
        <v>0</v>
      </c>
      <c r="D26" s="29" t="s">
        <v>9</v>
      </c>
      <c r="E26" s="29"/>
      <c r="F26" s="33">
        <v>7142797</v>
      </c>
      <c r="G26" s="34"/>
      <c r="H26" s="33">
        <v>0</v>
      </c>
      <c r="I26" s="34"/>
      <c r="J26" s="33">
        <v>0</v>
      </c>
      <c r="K26" s="34"/>
      <c r="L26" s="33">
        <f t="shared" si="0"/>
        <v>7142797</v>
      </c>
      <c r="M26" s="41"/>
      <c r="P26" s="39"/>
    </row>
    <row r="27" spans="2:16" x14ac:dyDescent="0.2">
      <c r="B27" s="30">
        <v>35</v>
      </c>
      <c r="C27" s="37" t="s">
        <v>0</v>
      </c>
      <c r="D27" s="29" t="s">
        <v>8</v>
      </c>
      <c r="E27" s="29"/>
      <c r="F27" s="33">
        <v>0</v>
      </c>
      <c r="G27" s="34"/>
      <c r="H27" s="33">
        <v>13240700</v>
      </c>
      <c r="I27" s="34"/>
      <c r="J27" s="33">
        <v>0</v>
      </c>
      <c r="K27" s="34"/>
      <c r="L27" s="33">
        <f t="shared" si="0"/>
        <v>13240700</v>
      </c>
      <c r="M27" s="41"/>
      <c r="P27" s="39"/>
    </row>
    <row r="28" spans="2:16" x14ac:dyDescent="0.2">
      <c r="B28" s="30">
        <v>36</v>
      </c>
      <c r="C28" s="37" t="s">
        <v>0</v>
      </c>
      <c r="D28" s="29" t="s">
        <v>7</v>
      </c>
      <c r="E28" s="29"/>
      <c r="F28" s="33">
        <v>3928462</v>
      </c>
      <c r="G28" s="34"/>
      <c r="H28" s="33">
        <v>0</v>
      </c>
      <c r="I28" s="34"/>
      <c r="J28" s="33">
        <v>0</v>
      </c>
      <c r="K28" s="34"/>
      <c r="L28" s="33">
        <f t="shared" si="0"/>
        <v>3928462</v>
      </c>
      <c r="M28" s="41"/>
      <c r="P28" s="39"/>
    </row>
    <row r="29" spans="2:16" x14ac:dyDescent="0.2">
      <c r="B29" s="30">
        <v>41</v>
      </c>
      <c r="C29" s="37" t="s">
        <v>0</v>
      </c>
      <c r="D29" s="29" t="s">
        <v>6</v>
      </c>
      <c r="E29" s="29"/>
      <c r="F29" s="33">
        <v>6626223</v>
      </c>
      <c r="G29" s="34"/>
      <c r="H29" s="33">
        <v>0</v>
      </c>
      <c r="I29" s="34"/>
      <c r="J29" s="33">
        <v>0</v>
      </c>
      <c r="K29" s="34"/>
      <c r="L29" s="33">
        <f t="shared" si="0"/>
        <v>6626223</v>
      </c>
      <c r="M29" s="41"/>
      <c r="P29" s="39"/>
    </row>
    <row r="30" spans="2:16" x14ac:dyDescent="0.2">
      <c r="B30" s="30">
        <v>51</v>
      </c>
      <c r="C30" s="37" t="s">
        <v>0</v>
      </c>
      <c r="D30" s="29" t="s">
        <v>5</v>
      </c>
      <c r="E30" s="29"/>
      <c r="F30" s="33">
        <v>20171892</v>
      </c>
      <c r="G30" s="34"/>
      <c r="H30" s="33">
        <v>0</v>
      </c>
      <c r="I30" s="34"/>
      <c r="J30" s="33">
        <v>0</v>
      </c>
      <c r="K30" s="34"/>
      <c r="L30" s="33">
        <f t="shared" si="0"/>
        <v>20171892</v>
      </c>
      <c r="M30" s="41"/>
      <c r="P30" s="39"/>
    </row>
    <row r="31" spans="2:16" x14ac:dyDescent="0.2">
      <c r="B31" s="30">
        <v>52</v>
      </c>
      <c r="C31" s="37" t="s">
        <v>0</v>
      </c>
      <c r="D31" s="29" t="s">
        <v>4</v>
      </c>
      <c r="E31" s="29"/>
      <c r="F31" s="33">
        <v>1332807</v>
      </c>
      <c r="G31" s="34"/>
      <c r="H31" s="33">
        <v>0</v>
      </c>
      <c r="I31" s="34"/>
      <c r="J31" s="33">
        <v>0</v>
      </c>
      <c r="K31" s="34"/>
      <c r="L31" s="33">
        <f t="shared" si="0"/>
        <v>1332807</v>
      </c>
      <c r="M31" s="41"/>
      <c r="P31" s="39"/>
    </row>
    <row r="32" spans="2:16" x14ac:dyDescent="0.2">
      <c r="B32" s="30">
        <v>53</v>
      </c>
      <c r="C32" s="37" t="s">
        <v>0</v>
      </c>
      <c r="D32" s="29" t="s">
        <v>3</v>
      </c>
      <c r="E32" s="29"/>
      <c r="F32" s="33">
        <v>4241760</v>
      </c>
      <c r="G32" s="34"/>
      <c r="H32" s="33">
        <v>0</v>
      </c>
      <c r="I32" s="34"/>
      <c r="J32" s="33">
        <v>0</v>
      </c>
      <c r="K32" s="34"/>
      <c r="L32" s="33">
        <f t="shared" si="0"/>
        <v>4241760</v>
      </c>
      <c r="M32" s="41"/>
      <c r="P32" s="39"/>
    </row>
    <row r="33" spans="2:16" x14ac:dyDescent="0.2">
      <c r="B33" s="30">
        <v>61</v>
      </c>
      <c r="C33" s="37" t="s">
        <v>0</v>
      </c>
      <c r="D33" s="29" t="s">
        <v>2</v>
      </c>
      <c r="E33" s="29"/>
      <c r="F33" s="33">
        <v>293906</v>
      </c>
      <c r="G33" s="34"/>
      <c r="H33" s="33">
        <v>0</v>
      </c>
      <c r="I33" s="34"/>
      <c r="J33" s="33">
        <v>0</v>
      </c>
      <c r="K33" s="34"/>
      <c r="L33" s="33">
        <f t="shared" si="0"/>
        <v>293906</v>
      </c>
      <c r="M33" s="41"/>
      <c r="P33" s="39"/>
    </row>
    <row r="34" spans="2:16" x14ac:dyDescent="0.2">
      <c r="B34" s="30">
        <v>71</v>
      </c>
      <c r="C34" s="37" t="s">
        <v>0</v>
      </c>
      <c r="D34" s="29" t="s">
        <v>27</v>
      </c>
      <c r="E34" s="29"/>
      <c r="F34" s="33"/>
      <c r="G34" s="34"/>
      <c r="H34" s="33">
        <v>0</v>
      </c>
      <c r="I34" s="34"/>
      <c r="J34" s="33">
        <v>16770094</v>
      </c>
      <c r="K34" s="34"/>
      <c r="L34" s="33">
        <f t="shared" si="0"/>
        <v>16770094</v>
      </c>
      <c r="M34" s="41"/>
      <c r="P34" s="39"/>
    </row>
    <row r="35" spans="2:16" x14ac:dyDescent="0.2">
      <c r="B35" s="30">
        <v>91</v>
      </c>
      <c r="C35" s="37" t="s">
        <v>0</v>
      </c>
      <c r="D35" s="38" t="s">
        <v>26</v>
      </c>
      <c r="E35" s="29"/>
      <c r="F35" s="33">
        <v>42138341</v>
      </c>
      <c r="G35" s="34"/>
      <c r="H35" s="33">
        <v>0</v>
      </c>
      <c r="I35" s="34"/>
      <c r="J35" s="33">
        <v>0</v>
      </c>
      <c r="K35" s="34"/>
      <c r="L35" s="33">
        <f t="shared" si="0"/>
        <v>42138341</v>
      </c>
      <c r="M35" s="41"/>
      <c r="P35" s="39"/>
    </row>
    <row r="36" spans="2:16" x14ac:dyDescent="0.2">
      <c r="B36" s="30">
        <v>93</v>
      </c>
      <c r="C36" s="37" t="s">
        <v>0</v>
      </c>
      <c r="D36" s="38" t="s">
        <v>24</v>
      </c>
      <c r="E36" s="29"/>
      <c r="F36" s="33">
        <v>156500</v>
      </c>
      <c r="G36" s="34"/>
      <c r="H36" s="33">
        <v>0</v>
      </c>
      <c r="I36" s="34"/>
      <c r="J36" s="33">
        <v>0</v>
      </c>
      <c r="K36" s="34"/>
      <c r="L36" s="33">
        <f t="shared" si="0"/>
        <v>156500</v>
      </c>
      <c r="M36" s="41"/>
      <c r="P36" s="39"/>
    </row>
    <row r="37" spans="2:16" ht="15.75" x14ac:dyDescent="0.25">
      <c r="B37" s="30"/>
      <c r="C37" s="35" t="s">
        <v>29</v>
      </c>
      <c r="D37" s="29"/>
      <c r="E37" s="29"/>
      <c r="F37" s="36">
        <f>SUM(F18:F36)</f>
        <v>227492082</v>
      </c>
      <c r="G37" s="34"/>
      <c r="H37" s="36">
        <f>SUM(H18:H36)</f>
        <v>13240700</v>
      </c>
      <c r="I37" s="34"/>
      <c r="J37" s="36">
        <f>SUM(J18:J36)</f>
        <v>16770094</v>
      </c>
      <c r="K37" s="34"/>
      <c r="L37" s="36">
        <f>SUM(L18:L36)</f>
        <v>257502876</v>
      </c>
      <c r="M37" s="41"/>
      <c r="O37" s="39"/>
    </row>
    <row r="38" spans="2:16" ht="17.25" customHeight="1" x14ac:dyDescent="0.2">
      <c r="B38" s="2"/>
      <c r="F38" s="15"/>
      <c r="G38" s="15"/>
      <c r="H38" s="15"/>
      <c r="I38" s="15"/>
      <c r="J38" s="15"/>
      <c r="K38" s="15"/>
      <c r="L38" s="15"/>
      <c r="M38" s="17"/>
    </row>
    <row r="39" spans="2:16" ht="17.25" customHeight="1" x14ac:dyDescent="0.2">
      <c r="C39" s="23" t="s">
        <v>41</v>
      </c>
      <c r="D39" s="22"/>
      <c r="F39" s="15"/>
      <c r="G39" s="15"/>
      <c r="H39" s="15"/>
      <c r="I39" s="15"/>
      <c r="J39" s="15"/>
      <c r="K39" s="15"/>
      <c r="L39" s="15"/>
      <c r="M39" s="17"/>
    </row>
    <row r="40" spans="2:16" ht="15" customHeight="1" x14ac:dyDescent="0.2">
      <c r="B40" s="22"/>
      <c r="D40" s="22" t="s">
        <v>42</v>
      </c>
      <c r="F40" s="14">
        <f>+F15-F37</f>
        <v>5397100</v>
      </c>
      <c r="G40" s="15"/>
      <c r="H40" s="14">
        <f>+H15-H37</f>
        <v>0</v>
      </c>
      <c r="I40" s="15"/>
      <c r="J40" s="14">
        <f>+J15-J37</f>
        <v>1722308</v>
      </c>
      <c r="K40" s="15"/>
      <c r="L40" s="14">
        <f>+L15-L37</f>
        <v>7119408</v>
      </c>
    </row>
    <row r="42" spans="2:16" ht="15.75" x14ac:dyDescent="0.25">
      <c r="B42" s="3" t="s">
        <v>37</v>
      </c>
    </row>
    <row r="43" spans="2:16" x14ac:dyDescent="0.2">
      <c r="C43" s="1" t="s">
        <v>38</v>
      </c>
      <c r="F43" s="24">
        <v>0</v>
      </c>
      <c r="G43" s="25"/>
      <c r="H43" s="24">
        <v>0</v>
      </c>
      <c r="I43" s="25"/>
      <c r="J43" s="24">
        <v>0</v>
      </c>
      <c r="K43" s="25"/>
      <c r="L43" s="13">
        <f>SUM(F43:J43)</f>
        <v>0</v>
      </c>
    </row>
    <row r="44" spans="2:16" x14ac:dyDescent="0.2">
      <c r="C44" s="1" t="s">
        <v>45</v>
      </c>
      <c r="F44" s="24">
        <v>0</v>
      </c>
      <c r="G44" s="25"/>
      <c r="H44" s="24">
        <v>0</v>
      </c>
      <c r="I44" s="25"/>
      <c r="J44" s="24">
        <v>0</v>
      </c>
      <c r="K44" s="25"/>
      <c r="L44" s="13">
        <f>SUM(F44:J44)</f>
        <v>0</v>
      </c>
    </row>
    <row r="45" spans="2:16" ht="15.75" x14ac:dyDescent="0.25">
      <c r="C45" s="3" t="s">
        <v>39</v>
      </c>
      <c r="F45" s="14">
        <f>SUM(F43:F44)</f>
        <v>0</v>
      </c>
      <c r="G45" s="15"/>
      <c r="H45" s="14">
        <f>SUM(H43:H44)</f>
        <v>0</v>
      </c>
      <c r="I45" s="15"/>
      <c r="J45" s="14">
        <f>SUM(J43:J44)</f>
        <v>0</v>
      </c>
      <c r="K45" s="15"/>
      <c r="L45" s="14">
        <f>SUM(L43:L44)</f>
        <v>0</v>
      </c>
    </row>
    <row r="47" spans="2:16" ht="16.5" thickBot="1" x14ac:dyDescent="0.3">
      <c r="B47" s="3" t="s">
        <v>40</v>
      </c>
      <c r="F47" s="12">
        <f>F40+F45</f>
        <v>5397100</v>
      </c>
      <c r="G47" s="20"/>
      <c r="H47" s="12">
        <f>H40+H45</f>
        <v>0</v>
      </c>
      <c r="I47" s="20"/>
      <c r="J47" s="12">
        <f>J40+J45</f>
        <v>1722308</v>
      </c>
      <c r="K47" s="20"/>
      <c r="L47" s="12">
        <f>L40+L45</f>
        <v>7119408</v>
      </c>
    </row>
    <row r="48" spans="2:16" ht="15.75" thickTop="1" x14ac:dyDescent="0.2"/>
  </sheetData>
  <printOptions horizontalCentered="1"/>
  <pageMargins left="0.5" right="0.5" top="0.5" bottom="0.5" header="0.5" footer="0.5"/>
  <pageSetup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51"/>
  <sheetViews>
    <sheetView showGridLines="0" zoomScale="87" zoomScaleNormal="87" zoomScaleSheetLayoutView="100" workbookViewId="0">
      <selection activeCell="G10" sqref="G10"/>
    </sheetView>
  </sheetViews>
  <sheetFormatPr defaultColWidth="11.42578125" defaultRowHeight="15" x14ac:dyDescent="0.2"/>
  <cols>
    <col min="1" max="1" width="11.42578125" style="1"/>
    <col min="2" max="2" width="4.7109375" style="1" customWidth="1"/>
    <col min="3" max="3" width="2.7109375" style="1" customWidth="1"/>
    <col min="4" max="4" width="42" style="1" customWidth="1"/>
    <col min="5" max="5" width="51.140625" style="1" customWidth="1"/>
    <col min="6" max="7" width="19.7109375" style="1" customWidth="1"/>
    <col min="8" max="8" width="11.42578125" style="1"/>
    <col min="9" max="9" width="15.7109375" style="1" bestFit="1" customWidth="1"/>
    <col min="10" max="16384" width="11.42578125" style="1"/>
  </cols>
  <sheetData>
    <row r="2" spans="2:7" ht="15.75" x14ac:dyDescent="0.25">
      <c r="B2" s="9" t="s">
        <v>22</v>
      </c>
      <c r="C2" s="7"/>
      <c r="D2" s="7"/>
      <c r="E2" s="7"/>
      <c r="F2" s="8"/>
      <c r="G2" s="8"/>
    </row>
    <row r="3" spans="2:7" ht="15.75" x14ac:dyDescent="0.25">
      <c r="B3" s="8" t="s">
        <v>46</v>
      </c>
      <c r="C3" s="7"/>
      <c r="D3" s="7"/>
      <c r="E3" s="7"/>
      <c r="F3" s="7"/>
      <c r="G3" s="7"/>
    </row>
    <row r="4" spans="2:7" ht="15.75" x14ac:dyDescent="0.25">
      <c r="B4" s="8" t="s">
        <v>23</v>
      </c>
      <c r="C4" s="7"/>
      <c r="D4" s="7"/>
      <c r="E4" s="7"/>
      <c r="F4" s="7"/>
      <c r="G4" s="7"/>
    </row>
    <row r="5" spans="2:7" x14ac:dyDescent="0.2">
      <c r="B5" s="2"/>
    </row>
    <row r="6" spans="2:7" x14ac:dyDescent="0.2">
      <c r="B6" s="2"/>
    </row>
    <row r="7" spans="2:7" x14ac:dyDescent="0.2">
      <c r="B7" s="2"/>
    </row>
    <row r="8" spans="2:7" x14ac:dyDescent="0.2">
      <c r="B8" s="2"/>
    </row>
    <row r="9" spans="2:7" ht="15.75" x14ac:dyDescent="0.25">
      <c r="B9" s="2"/>
      <c r="F9" s="21" t="s">
        <v>36</v>
      </c>
      <c r="G9" s="21"/>
    </row>
    <row r="10" spans="2:7" ht="15.75" x14ac:dyDescent="0.25">
      <c r="B10" s="3" t="s">
        <v>31</v>
      </c>
      <c r="F10" s="6"/>
      <c r="G10" s="19"/>
    </row>
    <row r="11" spans="2:7" x14ac:dyDescent="0.2">
      <c r="B11" s="2" t="s">
        <v>21</v>
      </c>
      <c r="F11" s="10">
        <v>250720858</v>
      </c>
      <c r="G11" s="10"/>
    </row>
    <row r="12" spans="2:7" x14ac:dyDescent="0.2">
      <c r="B12" s="2" t="s">
        <v>20</v>
      </c>
      <c r="F12" s="13">
        <v>5521200</v>
      </c>
      <c r="G12" s="13"/>
    </row>
    <row r="13" spans="2:7" x14ac:dyDescent="0.2">
      <c r="B13" s="2" t="s">
        <v>19</v>
      </c>
      <c r="F13" s="13">
        <v>17036442</v>
      </c>
      <c r="G13" s="13"/>
    </row>
    <row r="14" spans="2:7" x14ac:dyDescent="0.2">
      <c r="B14" s="2" t="s">
        <v>18</v>
      </c>
      <c r="F14" s="13">
        <v>10776700</v>
      </c>
      <c r="G14" s="13"/>
    </row>
    <row r="15" spans="2:7" ht="15.75" x14ac:dyDescent="0.25">
      <c r="B15" s="2"/>
      <c r="C15" s="3" t="s">
        <v>30</v>
      </c>
      <c r="F15" s="14">
        <v>284055200</v>
      </c>
      <c r="G15" s="15"/>
    </row>
    <row r="16" spans="2:7" x14ac:dyDescent="0.2">
      <c r="B16" s="2"/>
      <c r="F16" s="15"/>
      <c r="G16" s="15"/>
    </row>
    <row r="17" spans="2:7" ht="15.75" x14ac:dyDescent="0.25">
      <c r="E17" s="3" t="s">
        <v>32</v>
      </c>
      <c r="F17" s="27" t="s">
        <v>47</v>
      </c>
      <c r="G17" s="27"/>
    </row>
    <row r="18" spans="2:7" x14ac:dyDescent="0.2">
      <c r="B18" s="2">
        <v>11</v>
      </c>
      <c r="C18" s="5" t="s">
        <v>0</v>
      </c>
      <c r="D18" s="1" t="s">
        <v>17</v>
      </c>
      <c r="E18" s="1" t="s">
        <v>48</v>
      </c>
      <c r="F18" s="13">
        <v>118235729</v>
      </c>
      <c r="G18" s="28">
        <f>F18/$F$40</f>
        <v>0.42007886128594424</v>
      </c>
    </row>
    <row r="19" spans="2:7" x14ac:dyDescent="0.2">
      <c r="B19" s="2">
        <v>12</v>
      </c>
      <c r="C19" s="5" t="s">
        <v>0</v>
      </c>
      <c r="D19" s="1" t="s">
        <v>16</v>
      </c>
      <c r="E19" s="1" t="s">
        <v>49</v>
      </c>
      <c r="F19" s="13">
        <v>2084203</v>
      </c>
      <c r="G19" s="28">
        <f t="shared" ref="G19:G39" si="0">F19/$F$40</f>
        <v>7.4049496741272584E-3</v>
      </c>
    </row>
    <row r="20" spans="2:7" x14ac:dyDescent="0.2">
      <c r="B20" s="2">
        <v>13</v>
      </c>
      <c r="C20" s="5" t="s">
        <v>0</v>
      </c>
      <c r="D20" s="1" t="s">
        <v>15</v>
      </c>
      <c r="E20" s="1" t="s">
        <v>50</v>
      </c>
      <c r="F20" s="13">
        <v>3218886</v>
      </c>
      <c r="G20" s="28">
        <f t="shared" si="0"/>
        <v>1.1436356648921816E-2</v>
      </c>
    </row>
    <row r="21" spans="2:7" x14ac:dyDescent="0.2">
      <c r="B21" s="2">
        <v>21</v>
      </c>
      <c r="C21" s="5" t="s">
        <v>0</v>
      </c>
      <c r="D21" s="1" t="s">
        <v>14</v>
      </c>
      <c r="E21" s="1" t="s">
        <v>51</v>
      </c>
      <c r="F21" s="13">
        <v>3148922</v>
      </c>
      <c r="G21" s="28">
        <f t="shared" si="0"/>
        <v>1.1187782062376915E-2</v>
      </c>
    </row>
    <row r="22" spans="2:7" x14ac:dyDescent="0.2">
      <c r="B22" s="2">
        <v>23</v>
      </c>
      <c r="C22" s="5" t="s">
        <v>0</v>
      </c>
      <c r="D22" s="1" t="s">
        <v>13</v>
      </c>
      <c r="E22" s="1" t="s">
        <v>52</v>
      </c>
      <c r="F22" s="13">
        <v>12359160</v>
      </c>
      <c r="G22" s="28">
        <f t="shared" si="0"/>
        <v>4.3910769639275371E-2</v>
      </c>
    </row>
    <row r="23" spans="2:7" x14ac:dyDescent="0.2">
      <c r="B23" s="2">
        <v>31</v>
      </c>
      <c r="C23" s="5" t="s">
        <v>0</v>
      </c>
      <c r="D23" s="1" t="s">
        <v>12</v>
      </c>
      <c r="E23" s="1" t="s">
        <v>53</v>
      </c>
      <c r="F23" s="13">
        <v>6848861</v>
      </c>
      <c r="G23" s="28">
        <f t="shared" si="0"/>
        <v>2.4333268414877481E-2</v>
      </c>
    </row>
    <row r="24" spans="2:7" x14ac:dyDescent="0.2">
      <c r="B24" s="2">
        <v>32</v>
      </c>
      <c r="C24" s="5" t="s">
        <v>0</v>
      </c>
      <c r="D24" s="1" t="s">
        <v>11</v>
      </c>
      <c r="E24" s="1" t="s">
        <v>54</v>
      </c>
      <c r="F24" s="13">
        <v>150174</v>
      </c>
      <c r="G24" s="28">
        <f t="shared" si="0"/>
        <v>5.3355211194033728E-4</v>
      </c>
    </row>
    <row r="25" spans="2:7" x14ac:dyDescent="0.2">
      <c r="B25" s="2">
        <v>33</v>
      </c>
      <c r="C25" s="5" t="s">
        <v>0</v>
      </c>
      <c r="D25" s="1" t="s">
        <v>10</v>
      </c>
      <c r="E25" s="1" t="s">
        <v>55</v>
      </c>
      <c r="F25" s="13">
        <v>2184281</v>
      </c>
      <c r="G25" s="28">
        <f t="shared" si="0"/>
        <v>7.7605160721639695E-3</v>
      </c>
    </row>
    <row r="26" spans="2:7" x14ac:dyDescent="0.2">
      <c r="B26" s="2">
        <v>34</v>
      </c>
      <c r="C26" s="5" t="s">
        <v>0</v>
      </c>
      <c r="D26" s="1" t="s">
        <v>9</v>
      </c>
      <c r="E26" s="1" t="s">
        <v>56</v>
      </c>
      <c r="F26" s="13">
        <v>6355996</v>
      </c>
      <c r="G26" s="28">
        <f t="shared" si="0"/>
        <v>2.2582171942442341E-2</v>
      </c>
    </row>
    <row r="27" spans="2:7" x14ac:dyDescent="0.2">
      <c r="B27" s="2">
        <v>35</v>
      </c>
      <c r="C27" s="5" t="s">
        <v>0</v>
      </c>
      <c r="D27" s="1" t="s">
        <v>8</v>
      </c>
      <c r="E27" s="1" t="s">
        <v>57</v>
      </c>
      <c r="F27" s="13">
        <v>12826400</v>
      </c>
      <c r="G27" s="28">
        <f t="shared" si="0"/>
        <v>4.5570823235656921E-2</v>
      </c>
    </row>
    <row r="28" spans="2:7" x14ac:dyDescent="0.2">
      <c r="B28" s="2">
        <v>36</v>
      </c>
      <c r="C28" s="5" t="s">
        <v>0</v>
      </c>
      <c r="D28" s="1" t="s">
        <v>7</v>
      </c>
      <c r="E28" s="1" t="s">
        <v>58</v>
      </c>
      <c r="F28" s="13">
        <v>5210667</v>
      </c>
      <c r="G28" s="28">
        <f t="shared" si="0"/>
        <v>1.8512940871707632E-2</v>
      </c>
    </row>
    <row r="29" spans="2:7" x14ac:dyDescent="0.2">
      <c r="B29" s="2">
        <v>41</v>
      </c>
      <c r="C29" s="5" t="s">
        <v>0</v>
      </c>
      <c r="D29" s="1" t="s">
        <v>6</v>
      </c>
      <c r="E29" s="1" t="s">
        <v>59</v>
      </c>
      <c r="F29" s="13">
        <v>4896735</v>
      </c>
      <c r="G29" s="28">
        <f t="shared" si="0"/>
        <v>1.7397574153063564E-2</v>
      </c>
    </row>
    <row r="30" spans="2:7" x14ac:dyDescent="0.2">
      <c r="B30" s="2">
        <v>51</v>
      </c>
      <c r="C30" s="5" t="s">
        <v>0</v>
      </c>
      <c r="D30" s="1" t="s">
        <v>5</v>
      </c>
      <c r="E30" s="1" t="s">
        <v>60</v>
      </c>
      <c r="F30" s="13">
        <v>22135615</v>
      </c>
      <c r="G30" s="28">
        <f t="shared" si="0"/>
        <v>7.8645465475702919E-2</v>
      </c>
    </row>
    <row r="31" spans="2:7" x14ac:dyDescent="0.2">
      <c r="B31" s="2">
        <v>52</v>
      </c>
      <c r="C31" s="5" t="s">
        <v>0</v>
      </c>
      <c r="D31" s="1" t="s">
        <v>4</v>
      </c>
      <c r="E31" s="1" t="s">
        <v>61</v>
      </c>
      <c r="F31" s="13">
        <v>1608555</v>
      </c>
      <c r="G31" s="28">
        <f t="shared" si="0"/>
        <v>5.7150233557219576E-3</v>
      </c>
    </row>
    <row r="32" spans="2:7" x14ac:dyDescent="0.2">
      <c r="B32" s="2">
        <v>53</v>
      </c>
      <c r="C32" s="5" t="s">
        <v>0</v>
      </c>
      <c r="D32" s="1" t="s">
        <v>3</v>
      </c>
      <c r="E32" s="1" t="s">
        <v>62</v>
      </c>
      <c r="F32" s="13">
        <v>3347400</v>
      </c>
      <c r="G32" s="28">
        <f t="shared" si="0"/>
        <v>1.1892953104459396E-2</v>
      </c>
    </row>
    <row r="33" spans="2:7" x14ac:dyDescent="0.2">
      <c r="B33" s="2">
        <v>61</v>
      </c>
      <c r="C33" s="5" t="s">
        <v>0</v>
      </c>
      <c r="D33" s="1" t="s">
        <v>2</v>
      </c>
      <c r="E33" s="1" t="s">
        <v>63</v>
      </c>
      <c r="F33" s="13">
        <v>500358</v>
      </c>
      <c r="G33" s="28">
        <f t="shared" si="0"/>
        <v>1.777718297616387E-3</v>
      </c>
    </row>
    <row r="34" spans="2:7" x14ac:dyDescent="0.2">
      <c r="B34" s="2">
        <v>71</v>
      </c>
      <c r="C34" s="5" t="s">
        <v>0</v>
      </c>
      <c r="D34" s="1" t="s">
        <v>27</v>
      </c>
      <c r="E34" s="1" t="s">
        <v>64</v>
      </c>
      <c r="F34" s="13">
        <v>7510000</v>
      </c>
      <c r="G34" s="28">
        <f t="shared" si="0"/>
        <v>2.6682224357558123E-2</v>
      </c>
    </row>
    <row r="35" spans="2:7" x14ac:dyDescent="0.2">
      <c r="B35" s="2">
        <v>72</v>
      </c>
      <c r="C35" s="5" t="s">
        <v>0</v>
      </c>
      <c r="D35" s="1" t="s">
        <v>28</v>
      </c>
      <c r="E35" s="1" t="s">
        <v>65</v>
      </c>
      <c r="F35" s="13">
        <v>9169600</v>
      </c>
      <c r="G35" s="28">
        <f t="shared" si="0"/>
        <v>3.2578605122378819E-2</v>
      </c>
    </row>
    <row r="36" spans="2:7" x14ac:dyDescent="0.2">
      <c r="B36" s="2">
        <v>73</v>
      </c>
      <c r="C36" s="5" t="s">
        <v>0</v>
      </c>
      <c r="D36" s="1" t="s">
        <v>43</v>
      </c>
      <c r="E36" s="1" t="s">
        <v>66</v>
      </c>
      <c r="F36" s="13">
        <v>5000</v>
      </c>
      <c r="G36" s="28">
        <f t="shared" si="0"/>
        <v>1.7764463620211799E-5</v>
      </c>
    </row>
    <row r="37" spans="2:7" x14ac:dyDescent="0.2">
      <c r="B37" s="2">
        <v>91</v>
      </c>
      <c r="C37" s="5" t="s">
        <v>0</v>
      </c>
      <c r="D37" s="4" t="s">
        <v>26</v>
      </c>
      <c r="E37" s="1" t="s">
        <v>67</v>
      </c>
      <c r="F37" s="13">
        <v>57512086</v>
      </c>
      <c r="G37" s="28">
        <f t="shared" si="0"/>
        <v>0.20433427189389847</v>
      </c>
    </row>
    <row r="38" spans="2:7" x14ac:dyDescent="0.2">
      <c r="B38" s="2">
        <v>93</v>
      </c>
      <c r="C38" s="5" t="s">
        <v>0</v>
      </c>
      <c r="D38" s="4" t="s">
        <v>24</v>
      </c>
      <c r="E38" s="1" t="s">
        <v>68</v>
      </c>
      <c r="F38" s="13">
        <v>160000</v>
      </c>
      <c r="G38" s="28">
        <f t="shared" si="0"/>
        <v>5.6846283584677758E-4</v>
      </c>
    </row>
    <row r="39" spans="2:7" x14ac:dyDescent="0.2">
      <c r="B39" s="2">
        <v>99</v>
      </c>
      <c r="C39" s="5" t="s">
        <v>0</v>
      </c>
      <c r="D39" s="4" t="s">
        <v>25</v>
      </c>
      <c r="E39" s="1" t="s">
        <v>69</v>
      </c>
      <c r="F39" s="13">
        <v>1992164</v>
      </c>
      <c r="G39" s="28">
        <f t="shared" si="0"/>
        <v>7.0779449806991235E-3</v>
      </c>
    </row>
    <row r="40" spans="2:7" ht="15.75" x14ac:dyDescent="0.25">
      <c r="B40" s="2"/>
      <c r="C40" s="3" t="s">
        <v>29</v>
      </c>
      <c r="F40" s="14">
        <v>281460792</v>
      </c>
      <c r="G40" s="15"/>
    </row>
    <row r="41" spans="2:7" ht="17.25" customHeight="1" x14ac:dyDescent="0.2">
      <c r="B41" s="2"/>
      <c r="F41" s="15"/>
      <c r="G41" s="15"/>
    </row>
    <row r="42" spans="2:7" ht="17.25" customHeight="1" x14ac:dyDescent="0.2">
      <c r="C42" s="23" t="s">
        <v>41</v>
      </c>
      <c r="D42" s="22"/>
      <c r="E42" s="22"/>
      <c r="F42" s="15"/>
      <c r="G42" s="15"/>
    </row>
    <row r="43" spans="2:7" ht="15" customHeight="1" x14ac:dyDescent="0.2">
      <c r="B43" s="22"/>
      <c r="D43" s="22" t="s">
        <v>42</v>
      </c>
      <c r="E43" s="22"/>
      <c r="F43" s="14">
        <v>2594408</v>
      </c>
      <c r="G43" s="15"/>
    </row>
    <row r="45" spans="2:7" ht="15.75" x14ac:dyDescent="0.25">
      <c r="B45" s="3" t="s">
        <v>37</v>
      </c>
    </row>
    <row r="46" spans="2:7" x14ac:dyDescent="0.2">
      <c r="C46" s="1" t="s">
        <v>38</v>
      </c>
      <c r="F46" s="13">
        <v>0</v>
      </c>
      <c r="G46" s="13"/>
    </row>
    <row r="47" spans="2:7" x14ac:dyDescent="0.2">
      <c r="C47" s="1" t="s">
        <v>45</v>
      </c>
      <c r="F47" s="13">
        <v>-390000</v>
      </c>
      <c r="G47" s="13"/>
    </row>
    <row r="48" spans="2:7" ht="15.75" x14ac:dyDescent="0.25">
      <c r="C48" s="3" t="s">
        <v>39</v>
      </c>
      <c r="F48" s="14">
        <v>-390000</v>
      </c>
      <c r="G48" s="15"/>
    </row>
    <row r="50" spans="2:7" ht="16.5" thickBot="1" x14ac:dyDescent="0.3">
      <c r="B50" s="3" t="s">
        <v>40</v>
      </c>
      <c r="F50" s="12">
        <v>2204408</v>
      </c>
      <c r="G50" s="20"/>
    </row>
    <row r="51" spans="2:7" ht="15.75" thickTop="1" x14ac:dyDescent="0.2"/>
  </sheetData>
  <printOptions horizontalCentered="1"/>
  <pageMargins left="0.5" right="0.5" top="0.5" bottom="0.5" header="0.5" footer="0.5"/>
  <pageSetup scale="7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Official Budget</vt:lpstr>
      <vt:lpstr>Official Budget (2)</vt:lpstr>
      <vt:lpstr>'Official Budget'!Print_Area</vt:lpstr>
      <vt:lpstr>'Official Budget (2)'!Print_Area</vt:lpstr>
    </vt:vector>
  </TitlesOfParts>
  <Company>Midland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Martin</dc:creator>
  <cp:lastModifiedBy>Heather M. Gattinger</cp:lastModifiedBy>
  <cp:lastPrinted>2019-06-19T14:01:23Z</cp:lastPrinted>
  <dcterms:created xsi:type="dcterms:W3CDTF">2017-11-06T14:53:11Z</dcterms:created>
  <dcterms:modified xsi:type="dcterms:W3CDTF">2019-11-15T22:42:54Z</dcterms:modified>
</cp:coreProperties>
</file>